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1760"/>
  </bookViews>
  <sheets>
    <sheet name="Исполнение бюджета 9 м-.2024 г." sheetId="2" r:id="rId1"/>
  </sheets>
  <definedNames>
    <definedName name="_xlnm.Print_Titles" localSheetId="0">'Исполнение бюджета 9 м-.2024 г.'!$3:$5</definedName>
    <definedName name="_xlnm.Print_Area" localSheetId="0">'Исполнение бюджета 9 м-.2024 г.'!$A$1:$J$60</definedName>
  </definedNames>
  <calcPr calcId="145621"/>
</workbook>
</file>

<file path=xl/calcChain.xml><?xml version="1.0" encoding="utf-8"?>
<calcChain xmlns="http://schemas.openxmlformats.org/spreadsheetml/2006/main">
  <c r="C45" i="2" l="1"/>
  <c r="B45" i="2"/>
  <c r="D45" i="2"/>
  <c r="E45" i="2"/>
  <c r="G57" i="2"/>
  <c r="F57" i="2"/>
  <c r="H33" i="2"/>
  <c r="H29" i="2"/>
  <c r="H20" i="2"/>
  <c r="H14" i="2"/>
  <c r="H15" i="2"/>
  <c r="H16" i="2"/>
  <c r="G46" i="2"/>
  <c r="G47" i="2"/>
  <c r="G48" i="2"/>
  <c r="G49" i="2"/>
  <c r="G50" i="2"/>
  <c r="G51" i="2"/>
  <c r="G52" i="2"/>
  <c r="G53" i="2"/>
  <c r="G54" i="2"/>
  <c r="G55" i="2"/>
  <c r="G56" i="2"/>
  <c r="G13" i="2"/>
  <c r="G14" i="2"/>
  <c r="G15" i="2"/>
  <c r="G16" i="2"/>
  <c r="G17" i="2"/>
  <c r="G18" i="2"/>
  <c r="G19" i="2"/>
  <c r="G20" i="2"/>
  <c r="G22" i="2"/>
  <c r="G23" i="2"/>
  <c r="G24" i="2"/>
  <c r="G25" i="2"/>
  <c r="G26" i="2"/>
  <c r="G27" i="2"/>
  <c r="G28" i="2"/>
  <c r="G29" i="2"/>
  <c r="G32" i="2"/>
  <c r="G33" i="2"/>
  <c r="G34" i="2"/>
  <c r="G35" i="2"/>
  <c r="G36" i="2"/>
  <c r="G37" i="2"/>
  <c r="G38" i="2"/>
  <c r="G39" i="2"/>
  <c r="G40" i="2"/>
  <c r="G41" i="2"/>
  <c r="F46" i="2"/>
  <c r="F47" i="2"/>
  <c r="F48" i="2"/>
  <c r="F49" i="2"/>
  <c r="F50" i="2"/>
  <c r="F51" i="2"/>
  <c r="F52" i="2"/>
  <c r="F53" i="2"/>
  <c r="F54" i="2"/>
  <c r="F55" i="2"/>
  <c r="F56" i="2"/>
  <c r="F32" i="2"/>
  <c r="F33" i="2"/>
  <c r="F34" i="2"/>
  <c r="F35" i="2"/>
  <c r="F36" i="2"/>
  <c r="F37" i="2"/>
  <c r="F38" i="2"/>
  <c r="F39" i="2"/>
  <c r="F40" i="2"/>
  <c r="F41" i="2"/>
  <c r="F22" i="2"/>
  <c r="F23" i="2"/>
  <c r="F24" i="2"/>
  <c r="F25" i="2"/>
  <c r="F26" i="2"/>
  <c r="F27" i="2"/>
  <c r="F28" i="2"/>
  <c r="F29" i="2"/>
  <c r="F17" i="2"/>
  <c r="F18" i="2"/>
  <c r="F19" i="2"/>
  <c r="F20" i="2"/>
  <c r="F16" i="2"/>
  <c r="F15" i="2"/>
  <c r="F14" i="2"/>
  <c r="F13" i="2"/>
  <c r="B31" i="2"/>
  <c r="B30" i="2" s="1"/>
  <c r="H26" i="2"/>
  <c r="E12" i="2"/>
  <c r="D12" i="2"/>
  <c r="C12" i="2"/>
  <c r="B12" i="2"/>
  <c r="G45" i="2" l="1"/>
  <c r="G12" i="2"/>
  <c r="F12" i="2"/>
  <c r="F45" i="2"/>
  <c r="H13" i="2"/>
  <c r="H17" i="2"/>
  <c r="H18" i="2"/>
  <c r="H19" i="2"/>
  <c r="H22" i="2"/>
  <c r="H23" i="2"/>
  <c r="H24" i="2"/>
  <c r="H25" i="2"/>
  <c r="H27" i="2"/>
  <c r="H28" i="2"/>
  <c r="H32" i="2"/>
  <c r="H34" i="2"/>
  <c r="H35" i="2"/>
  <c r="H36" i="2"/>
  <c r="H37" i="2"/>
  <c r="H38" i="2"/>
  <c r="H39" i="2"/>
  <c r="H41" i="2"/>
  <c r="I13" i="2"/>
  <c r="I14" i="2"/>
  <c r="I15" i="2"/>
  <c r="I16" i="2"/>
  <c r="I17" i="2"/>
  <c r="I18" i="2"/>
  <c r="I19" i="2"/>
  <c r="I20" i="2"/>
  <c r="I22" i="2"/>
  <c r="I23" i="2"/>
  <c r="I24" i="2"/>
  <c r="I25" i="2"/>
  <c r="I26" i="2"/>
  <c r="I27" i="2"/>
  <c r="I28" i="2"/>
  <c r="I29" i="2"/>
  <c r="I32" i="2"/>
  <c r="I34" i="2"/>
  <c r="I35" i="2"/>
  <c r="I36" i="2"/>
  <c r="I37" i="2"/>
  <c r="I38" i="2"/>
  <c r="I39" i="2"/>
  <c r="I40" i="2"/>
  <c r="I41" i="2"/>
  <c r="H53" i="2" l="1"/>
  <c r="I53" i="2"/>
  <c r="I52" i="2"/>
  <c r="H52" i="2"/>
  <c r="I55" i="2"/>
  <c r="H55" i="2"/>
  <c r="I46" i="2" l="1"/>
  <c r="I47" i="2"/>
  <c r="I48" i="2"/>
  <c r="I49" i="2"/>
  <c r="I50" i="2"/>
  <c r="I51" i="2"/>
  <c r="I54" i="2"/>
  <c r="I56" i="2"/>
  <c r="H46" i="2"/>
  <c r="H47" i="2"/>
  <c r="H48" i="2"/>
  <c r="H49" i="2"/>
  <c r="H50" i="2"/>
  <c r="H51" i="2"/>
  <c r="H54" i="2"/>
  <c r="H56" i="2"/>
  <c r="G42" i="2"/>
  <c r="F42" i="2"/>
  <c r="C31" i="2" l="1"/>
  <c r="C30" i="2" s="1"/>
  <c r="D31" i="2"/>
  <c r="D30" i="2" s="1"/>
  <c r="E31" i="2"/>
  <c r="J31" i="2"/>
  <c r="G31" i="2" l="1"/>
  <c r="F31" i="2"/>
  <c r="H31" i="2"/>
  <c r="I31" i="2"/>
  <c r="E30" i="2"/>
  <c r="H45" i="2"/>
  <c r="I45" i="2"/>
  <c r="C21" i="2"/>
  <c r="E21" i="2"/>
  <c r="C42" i="2"/>
  <c r="D21" i="2"/>
  <c r="E42" i="2"/>
  <c r="D42" i="2"/>
  <c r="I42" i="2"/>
  <c r="H42" i="2"/>
  <c r="B42" i="2"/>
  <c r="B21" i="2"/>
  <c r="G21" i="2" l="1"/>
  <c r="F21" i="2"/>
  <c r="G30" i="2"/>
  <c r="F30" i="2"/>
  <c r="H21" i="2"/>
  <c r="I21" i="2"/>
  <c r="H12" i="2"/>
  <c r="I12" i="2"/>
  <c r="H30" i="2"/>
  <c r="I30" i="2"/>
  <c r="C11" i="2"/>
  <c r="E11" i="2"/>
  <c r="E10" i="2" s="1"/>
  <c r="B11" i="2"/>
  <c r="D11" i="2"/>
  <c r="D10" i="2" s="1"/>
  <c r="C9" i="2" l="1"/>
  <c r="C58" i="2" s="1"/>
  <c r="C10" i="2"/>
  <c r="B9" i="2"/>
  <c r="B58" i="2" s="1"/>
  <c r="B10" i="2"/>
  <c r="F11" i="2"/>
  <c r="G11" i="2"/>
  <c r="H11" i="2"/>
  <c r="I11" i="2"/>
  <c r="D9" i="2"/>
  <c r="E9" i="2"/>
  <c r="G9" i="2" l="1"/>
  <c r="F9" i="2"/>
  <c r="H9" i="2"/>
  <c r="I9" i="2"/>
  <c r="D58" i="2"/>
  <c r="E58" i="2"/>
  <c r="G58" i="2" l="1"/>
  <c r="F58" i="2"/>
</calcChain>
</file>

<file path=xl/sharedStrings.xml><?xml version="1.0" encoding="utf-8"?>
<sst xmlns="http://schemas.openxmlformats.org/spreadsheetml/2006/main" count="62" uniqueCount="60">
  <si>
    <t>ПОКАЗАТЕЛИ</t>
  </si>
  <si>
    <t>Доходы бюджета</t>
  </si>
  <si>
    <t>ИТОГО ДОХОДОВ</t>
  </si>
  <si>
    <t>НАЛОГОВЫЕ И НЕНАЛОГОВЫЕ ДОХОДЫ</t>
  </si>
  <si>
    <t>Налог на доходы физических лиц</t>
  </si>
  <si>
    <t>Единый сельскохозяйственный налог</t>
  </si>
  <si>
    <t>Налог на имущество физических лиц</t>
  </si>
  <si>
    <t>Земельный налог</t>
  </si>
  <si>
    <t>Расходы бюджета</t>
  </si>
  <si>
    <t>ИТОГО РАСХОДОВ</t>
  </si>
  <si>
    <t>тыс. рублей</t>
  </si>
  <si>
    <t>БЕЗВОЗМЕЗДНЫЕ ПОСТУПЛЕНИЯ (2 00)</t>
  </si>
  <si>
    <t>Безвозмездные поступления от других бюджетов бюджетной системы Российской Федерации (2 02)</t>
  </si>
  <si>
    <t>Собственные доходы</t>
  </si>
  <si>
    <t>НАЛОГОВЫЕ ДОХОДЫ</t>
  </si>
  <si>
    <t>Остальные налоговые доходы</t>
  </si>
  <si>
    <t>НЕНАЛОГОВЫЕ ДОХОДЫ</t>
  </si>
  <si>
    <t>Доходы от сдачи в аренду имущества</t>
  </si>
  <si>
    <t>Доходы от продажи  основных фондов</t>
  </si>
  <si>
    <t>Штрафные санкции</t>
  </si>
  <si>
    <t>Прочие неналоговые доходы</t>
  </si>
  <si>
    <t>Остальные неналоговые доходы</t>
  </si>
  <si>
    <t>Акцизы на нефтепродукты</t>
  </si>
  <si>
    <t>Доходы от оказания платных услуг</t>
  </si>
  <si>
    <t>Доходы от сдачи в аренду земли</t>
  </si>
  <si>
    <t>Налог, взимаемый в связи с применением упрощенной системы налогообложения</t>
  </si>
  <si>
    <t>Единый налог на вмененный доход</t>
  </si>
  <si>
    <t>%</t>
  </si>
  <si>
    <t>в абсолютной величине</t>
  </si>
  <si>
    <t>Дотации бюджетам сельских поселений на выравнивание бюджетной обеспеченности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</si>
  <si>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</si>
  <si>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</si>
  <si>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</si>
  <si>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</si>
  <si>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Общегосударственные расходы</t>
  </si>
  <si>
    <t>Национальная оборона</t>
  </si>
  <si>
    <t>Национальная экономика</t>
  </si>
  <si>
    <t>в.том числе Дорожное хозяйство (дорожные фонды)</t>
  </si>
  <si>
    <t>Жилищно- коммунальное хозяйство</t>
  </si>
  <si>
    <t>Культура, кинематография</t>
  </si>
  <si>
    <t>СОЦИАЛЬНАЯ ПОЛИТИКА</t>
  </si>
  <si>
    <t xml:space="preserve"> Прочие межбюджетные трансферты, передаваемые бюджетам сельских поселений</t>
  </si>
  <si>
    <t xml:space="preserve">Иные безвозмездные поступления (2 03, 2 07, …)
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</si>
  <si>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</si>
  <si>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Результат исполнения бюджета (дефицит / профицит)</t>
  </si>
  <si>
    <t>ФИЗИЧЕСКАЯ КУЛЬТУРА И СПОРТ</t>
  </si>
  <si>
    <t>в.том числе Благоустройство</t>
  </si>
  <si>
    <t>Другие вопросы в области ЖКХ</t>
  </si>
  <si>
    <t>Национальная безопасность и правоохранительная деятельность</t>
  </si>
  <si>
    <t>Первоначально утвержденный бюджет</t>
  </si>
  <si>
    <t xml:space="preserve">Уточненный план </t>
  </si>
  <si>
    <t xml:space="preserve">Отклонение от уточненного плана </t>
  </si>
  <si>
    <t>Доходы от продажи земельных участков</t>
  </si>
  <si>
    <t>Межбюджетные трансферты</t>
  </si>
  <si>
    <t>Показатели бюджета Приреченского сельского поселения Верхнемамонского муниципального района Воронежской области</t>
  </si>
  <si>
    <t>Субсидии бюджетам сельских поселений на поддержкку отрасли культуры</t>
  </si>
  <si>
    <t>2024 год</t>
  </si>
  <si>
    <t>Фактическое исполнение за 9 месяцев 2023 год</t>
  </si>
  <si>
    <t>Исполнено за 9 месяцев 2024 года</t>
  </si>
  <si>
    <t>Изменение к 9 месяцам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</si>
</sst>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0"/>
      <name val="Arial"/>
      <charset val="204"/>
    </font>
    <font>
      <sz val="1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8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0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 applyProtection="1">
      <alignment horizontal="left" vertical="center" wrapText="1"/>
      <protection locked="0"/>
    </xf>
    <xf numFmtId="3" fontId="3" fillId="3" borderId="2" xfId="0" applyNumberFormat="1" applyFont="1" applyFill="1" applyBorder="1" applyAlignment="1" applyProtection="1">
      <alignment horizontal="left" vertical="center" wrapText="1"/>
      <protection locked="0"/>
    </xf>
    <xf numFmtId="1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2" xfId="0" applyNumberFormat="1" applyFont="1" applyBorder="1" applyAlignment="1" applyProtection="1">
      <alignment horizontal="left" vertical="center" wrapText="1"/>
      <protection locked="0"/>
    </xf>
    <xf numFmtId="3" fontId="6" fillId="5" borderId="2" xfId="0" applyNumberFormat="1" applyFont="1" applyFill="1" applyBorder="1" applyAlignment="1" applyProtection="1">
      <alignment horizontal="left" vertical="center" wrapText="1"/>
      <protection locked="0"/>
    </xf>
    <xf numFmtId="164" fontId="4" fillId="5" borderId="3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" xfId="0" applyNumberFormat="1" applyFont="1" applyFill="1" applyBorder="1" applyAlignment="1" applyProtection="1">
      <alignment horizontal="left" vertical="center" wrapText="1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" xfId="0" applyNumberFormat="1" applyFont="1" applyBorder="1" applyAlignment="1" applyProtection="1">
      <alignment vertical="center" wrapText="1"/>
      <protection locked="0"/>
    </xf>
    <xf numFmtId="164" fontId="8" fillId="4" borderId="6" xfId="0" applyNumberFormat="1" applyFont="1" applyFill="1" applyBorder="1" applyAlignment="1">
      <alignment horizontal="right" vertical="center"/>
    </xf>
    <xf numFmtId="164" fontId="11" fillId="0" borderId="3" xfId="0" applyNumberFormat="1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horizontal="right" vertical="center"/>
    </xf>
    <xf numFmtId="164" fontId="11" fillId="5" borderId="3" xfId="0" applyNumberFormat="1" applyFont="1" applyFill="1" applyBorder="1" applyAlignment="1" applyProtection="1">
      <alignment horizontal="right" vertical="center"/>
      <protection locked="0"/>
    </xf>
    <xf numFmtId="3" fontId="8" fillId="4" borderId="1" xfId="0" applyNumberFormat="1" applyFont="1" applyFill="1" applyBorder="1" applyAlignment="1" applyProtection="1">
      <alignment horizontal="left" vertical="center" wrapText="1"/>
      <protection locked="0"/>
    </xf>
    <xf numFmtId="3" fontId="8" fillId="0" borderId="2" xfId="0" applyNumberFormat="1" applyFont="1" applyBorder="1" applyAlignment="1" applyProtection="1">
      <alignment horizontal="left" vertical="center" wrapText="1"/>
      <protection locked="0"/>
    </xf>
    <xf numFmtId="3" fontId="8" fillId="0" borderId="2" xfId="0" applyNumberFormat="1" applyFont="1" applyBorder="1" applyAlignment="1" applyProtection="1">
      <alignment vertical="center" wrapText="1"/>
      <protection locked="0"/>
    </xf>
    <xf numFmtId="164" fontId="11" fillId="0" borderId="3" xfId="0" applyNumberFormat="1" applyFont="1" applyBorder="1" applyAlignment="1" applyProtection="1">
      <alignment horizontal="right" vertical="center"/>
      <protection locked="0"/>
    </xf>
    <xf numFmtId="164" fontId="11" fillId="0" borderId="1" xfId="0" applyNumberFormat="1" applyFont="1" applyBorder="1" applyAlignment="1" applyProtection="1">
      <alignment vertical="center"/>
      <protection locked="0"/>
    </xf>
    <xf numFmtId="3" fontId="8" fillId="3" borderId="2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1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vertical="center"/>
    </xf>
    <xf numFmtId="164" fontId="8" fillId="4" borderId="6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4" fontId="8" fillId="4" borderId="3" xfId="0" applyNumberFormat="1" applyFont="1" applyFill="1" applyBorder="1" applyAlignment="1">
      <alignment vertical="center"/>
    </xf>
    <xf numFmtId="164" fontId="11" fillId="3" borderId="3" xfId="0" applyNumberFormat="1" applyFont="1" applyFill="1" applyBorder="1" applyAlignment="1">
      <alignment vertical="center"/>
    </xf>
    <xf numFmtId="164" fontId="11" fillId="3" borderId="1" xfId="0" applyNumberFormat="1" applyFont="1" applyFill="1" applyBorder="1" applyAlignment="1">
      <alignment vertical="center"/>
    </xf>
    <xf numFmtId="164" fontId="8" fillId="6" borderId="1" xfId="0" applyNumberFormat="1" applyFont="1" applyFill="1" applyBorder="1" applyAlignment="1">
      <alignment vertical="center"/>
    </xf>
    <xf numFmtId="164" fontId="8" fillId="6" borderId="3" xfId="0" applyNumberFormat="1" applyFont="1" applyFill="1" applyBorder="1" applyAlignment="1">
      <alignment vertical="center"/>
    </xf>
    <xf numFmtId="164" fontId="11" fillId="5" borderId="3" xfId="0" applyNumberFormat="1" applyFont="1" applyFill="1" applyBorder="1" applyAlignment="1">
      <alignment vertical="center"/>
    </xf>
    <xf numFmtId="164" fontId="12" fillId="0" borderId="3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1" fillId="3" borderId="5" xfId="0" applyNumberFormat="1" applyFont="1" applyFill="1" applyBorder="1" applyAlignment="1">
      <alignment vertical="center"/>
    </xf>
    <xf numFmtId="164" fontId="11" fillId="3" borderId="4" xfId="0" applyNumberFormat="1" applyFont="1" applyFill="1" applyBorder="1" applyAlignment="1">
      <alignment vertical="center"/>
    </xf>
    <xf numFmtId="164" fontId="8" fillId="7" borderId="1" xfId="0" applyNumberFormat="1" applyFont="1" applyFill="1" applyBorder="1" applyAlignment="1">
      <alignment vertical="center"/>
    </xf>
    <xf numFmtId="164" fontId="8" fillId="7" borderId="3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164" fontId="8" fillId="8" borderId="1" xfId="0" applyNumberFormat="1" applyFont="1" applyFill="1" applyBorder="1" applyAlignment="1">
      <alignment vertical="center"/>
    </xf>
    <xf numFmtId="164" fontId="8" fillId="8" borderId="3" xfId="0" applyNumberFormat="1" applyFont="1" applyFill="1" applyBorder="1" applyAlignment="1">
      <alignment vertical="center"/>
    </xf>
    <xf numFmtId="164" fontId="11" fillId="0" borderId="22" xfId="0" applyNumberFormat="1" applyFont="1" applyBorder="1" applyAlignment="1">
      <alignment horizontal="right" vertical="center"/>
    </xf>
    <xf numFmtId="164" fontId="11" fillId="0" borderId="22" xfId="0" applyNumberFormat="1" applyFont="1" applyBorder="1" applyAlignment="1">
      <alignment vertical="center"/>
    </xf>
    <xf numFmtId="164" fontId="8" fillId="0" borderId="22" xfId="0" applyNumberFormat="1" applyFont="1" applyFill="1" applyBorder="1" applyAlignment="1">
      <alignment vertical="center"/>
    </xf>
    <xf numFmtId="164" fontId="8" fillId="0" borderId="23" xfId="0" applyNumberFormat="1" applyFont="1" applyFill="1" applyBorder="1" applyAlignment="1">
      <alignment vertical="center"/>
    </xf>
    <xf numFmtId="0" fontId="0" fillId="0" borderId="0" xfId="0" applyBorder="1"/>
    <xf numFmtId="3" fontId="11" fillId="0" borderId="21" xfId="0" applyNumberFormat="1" applyFont="1" applyBorder="1" applyAlignment="1" applyProtection="1">
      <alignment horizontal="left" vertical="center" wrapText="1"/>
      <protection locked="0"/>
    </xf>
    <xf numFmtId="3" fontId="8" fillId="2" borderId="14" xfId="0" applyNumberFormat="1" applyFont="1" applyFill="1" applyBorder="1" applyAlignment="1" applyProtection="1">
      <alignment vertical="center" wrapText="1"/>
      <protection locked="0"/>
    </xf>
    <xf numFmtId="3" fontId="8" fillId="2" borderId="15" xfId="0" applyNumberFormat="1" applyFont="1" applyFill="1" applyBorder="1" applyAlignment="1" applyProtection="1">
      <alignment vertical="center" wrapText="1"/>
      <protection locked="0"/>
    </xf>
    <xf numFmtId="164" fontId="11" fillId="0" borderId="2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4" fillId="0" borderId="3" xfId="0" applyNumberFormat="1" applyFont="1" applyBorder="1" applyAlignment="1">
      <alignment vertical="center"/>
    </xf>
    <xf numFmtId="164" fontId="13" fillId="0" borderId="3" xfId="0" applyNumberFormat="1" applyFont="1" applyBorder="1" applyAlignment="1">
      <alignment vertical="center"/>
    </xf>
    <xf numFmtId="3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3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3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center" vertical="center" wrapText="1"/>
    </xf>
    <xf numFmtId="3" fontId="7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right" vertical="top"/>
    </xf>
    <xf numFmtId="3" fontId="8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15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7">
    <cellStyle name="Обычный" xfId="0" builtinId="0"/>
    <cellStyle name="Стиль 1" xfId="1"/>
    <cellStyle name="Стиль 2" xfId="1"/>
    <cellStyle name="Стиль 3" xfId="1"/>
    <cellStyle name="Стиль 4" xfId="1"/>
    <cellStyle name="Стиль 5" xfId="1"/>
    <cellStyle name="Стиль 6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8080"/>
      <rgbColor rgb="00CCFFCC"/>
      <rgbColor rgb="00E1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60"/>
  <sheetViews>
    <sheetView showGridLines="0" tabSelected="1" zoomScale="96" zoomScaleNormal="96" zoomScaleSheetLayoutView="96" zoomScalePageLayoutView="60" workbookViewId="0">
      <selection activeCell="E58" sqref="E58"/>
    </sheetView>
  </sheetViews>
  <sheetFormatPr defaultRowHeight="12.75" x14ac:dyDescent="0.2"/>
  <cols>
    <col min="1" max="1" width="40.5703125" customWidth="1"/>
    <col min="2" max="2" width="11" customWidth="1"/>
    <col min="3" max="4" width="9.5703125" customWidth="1"/>
    <col min="5" max="5" width="10" customWidth="1"/>
    <col min="6" max="6" width="9.7109375" customWidth="1"/>
    <col min="7" max="7" width="11.5703125" customWidth="1"/>
    <col min="8" max="8" width="9.7109375" customWidth="1"/>
    <col min="9" max="9" width="10.5703125" customWidth="1"/>
    <col min="10" max="10" width="8.85546875" hidden="1" customWidth="1"/>
  </cols>
  <sheetData>
    <row r="3" spans="1:9" ht="44.25" customHeight="1" x14ac:dyDescent="0.2">
      <c r="A3" s="72" t="s">
        <v>54</v>
      </c>
      <c r="B3" s="72"/>
      <c r="C3" s="72"/>
      <c r="D3" s="72"/>
      <c r="E3" s="72"/>
      <c r="F3" s="72"/>
      <c r="G3" s="72"/>
      <c r="H3" s="72"/>
      <c r="I3" s="72"/>
    </row>
    <row r="4" spans="1:9" ht="15" customHeight="1" thickBot="1" x14ac:dyDescent="0.25">
      <c r="A4" s="73" t="s">
        <v>10</v>
      </c>
      <c r="B4" s="73"/>
      <c r="C4" s="73"/>
      <c r="D4" s="73"/>
      <c r="E4" s="73"/>
      <c r="F4" s="73"/>
      <c r="G4" s="73"/>
      <c r="H4" s="73"/>
      <c r="I4" s="73"/>
    </row>
    <row r="5" spans="1:9" ht="76.5" customHeight="1" x14ac:dyDescent="0.2">
      <c r="A5" s="13" t="s">
        <v>0</v>
      </c>
      <c r="B5" s="76" t="s">
        <v>57</v>
      </c>
      <c r="C5" s="14"/>
      <c r="D5" s="54" t="s">
        <v>56</v>
      </c>
      <c r="E5" s="55"/>
      <c r="F5" s="74" t="s">
        <v>59</v>
      </c>
      <c r="G5" s="75"/>
      <c r="H5" s="74" t="s">
        <v>51</v>
      </c>
      <c r="I5" s="75"/>
    </row>
    <row r="6" spans="1:9" ht="25.5" customHeight="1" x14ac:dyDescent="0.2">
      <c r="A6" s="79" t="s">
        <v>1</v>
      </c>
      <c r="B6" s="77"/>
      <c r="C6" s="70" t="s">
        <v>49</v>
      </c>
      <c r="D6" s="70" t="s">
        <v>50</v>
      </c>
      <c r="E6" s="68" t="s">
        <v>58</v>
      </c>
      <c r="F6" s="70" t="s">
        <v>27</v>
      </c>
      <c r="G6" s="68" t="s">
        <v>28</v>
      </c>
      <c r="H6" s="70" t="s">
        <v>27</v>
      </c>
      <c r="I6" s="68" t="s">
        <v>28</v>
      </c>
    </row>
    <row r="7" spans="1:9" ht="56.25" customHeight="1" x14ac:dyDescent="0.2">
      <c r="A7" s="79"/>
      <c r="B7" s="78"/>
      <c r="C7" s="71"/>
      <c r="D7" s="71"/>
      <c r="E7" s="69"/>
      <c r="F7" s="71"/>
      <c r="G7" s="69"/>
      <c r="H7" s="71"/>
      <c r="I7" s="69"/>
    </row>
    <row r="8" spans="1:9" x14ac:dyDescent="0.2">
      <c r="A8" s="11">
        <v>1</v>
      </c>
      <c r="B8" s="10">
        <v>2</v>
      </c>
      <c r="C8" s="1">
        <v>3</v>
      </c>
      <c r="D8" s="1">
        <v>4</v>
      </c>
      <c r="E8" s="5">
        <v>5</v>
      </c>
      <c r="F8" s="1">
        <v>6</v>
      </c>
      <c r="G8" s="5">
        <v>7</v>
      </c>
      <c r="H8" s="1">
        <v>6</v>
      </c>
      <c r="I8" s="5">
        <v>7</v>
      </c>
    </row>
    <row r="9" spans="1:9" ht="25.5" customHeight="1" x14ac:dyDescent="0.2">
      <c r="A9" s="12" t="s">
        <v>2</v>
      </c>
      <c r="B9" s="30">
        <f>B11+B30</f>
        <v>4532.6000000000004</v>
      </c>
      <c r="C9" s="31">
        <f>C11+C30</f>
        <v>8774.9</v>
      </c>
      <c r="D9" s="31">
        <f>D11+D30</f>
        <v>12533.7</v>
      </c>
      <c r="E9" s="32">
        <f>E11+E30</f>
        <v>10600.4</v>
      </c>
      <c r="F9" s="31">
        <f>(E9/B9)*100</f>
        <v>233.87018488284866</v>
      </c>
      <c r="G9" s="32">
        <f>E9-B9</f>
        <v>6067.7999999999993</v>
      </c>
      <c r="H9" s="31">
        <f>(E9/D9)*100</f>
        <v>84.575185300430036</v>
      </c>
      <c r="I9" s="32">
        <f>E9-D9</f>
        <v>-1933.3000000000011</v>
      </c>
    </row>
    <row r="10" spans="1:9" ht="24" customHeight="1" x14ac:dyDescent="0.2">
      <c r="A10" s="3" t="s">
        <v>13</v>
      </c>
      <c r="B10" s="29">
        <f>B11</f>
        <v>335.3</v>
      </c>
      <c r="C10" s="28">
        <f>C11</f>
        <v>905</v>
      </c>
      <c r="D10" s="28">
        <f>D11</f>
        <v>905</v>
      </c>
      <c r="E10" s="29">
        <f>E11</f>
        <v>702.4</v>
      </c>
      <c r="F10" s="44"/>
      <c r="G10" s="45"/>
      <c r="H10" s="44"/>
      <c r="I10" s="45"/>
    </row>
    <row r="11" spans="1:9" ht="24.75" customHeight="1" x14ac:dyDescent="0.2">
      <c r="A11" s="4" t="s">
        <v>3</v>
      </c>
      <c r="B11" s="33">
        <f>B12+B21</f>
        <v>335.3</v>
      </c>
      <c r="C11" s="34">
        <f>C12+C21</f>
        <v>905</v>
      </c>
      <c r="D11" s="34">
        <f>D12+D21</f>
        <v>905</v>
      </c>
      <c r="E11" s="33">
        <f>E12+E21</f>
        <v>702.4</v>
      </c>
      <c r="F11" s="31">
        <f t="shared" ref="F11:F41" si="0">(E11/B11)*100</f>
        <v>209.4840441395765</v>
      </c>
      <c r="G11" s="47">
        <f>E11-B11</f>
        <v>367.09999999999997</v>
      </c>
      <c r="H11" s="46">
        <f>(E11/D11)*100</f>
        <v>77.613259668508277</v>
      </c>
      <c r="I11" s="47">
        <f>E11-D11</f>
        <v>-202.60000000000002</v>
      </c>
    </row>
    <row r="12" spans="1:9" ht="24" customHeight="1" x14ac:dyDescent="0.2">
      <c r="A12" s="4" t="s">
        <v>14</v>
      </c>
      <c r="B12" s="33">
        <f>B13+B14+B15+B16+B17+B18+B19+B20</f>
        <v>240.1</v>
      </c>
      <c r="C12" s="34">
        <f>C13+C14+C15+C16+C17+C18+C19+C20</f>
        <v>893</v>
      </c>
      <c r="D12" s="34">
        <f>D13+D14+D15+D16+D17+D18+D19+D20</f>
        <v>893</v>
      </c>
      <c r="E12" s="33">
        <f>E13+E14+E15+E16+E17+E18+E19+E20</f>
        <v>429.29999999999995</v>
      </c>
      <c r="F12" s="31">
        <f t="shared" si="0"/>
        <v>178.80049979175342</v>
      </c>
      <c r="G12" s="47">
        <f t="shared" ref="G12:G41" si="1">E12-B12</f>
        <v>189.19999999999996</v>
      </c>
      <c r="H12" s="46">
        <f t="shared" ref="H12:H41" si="2">(E12/D12)*100</f>
        <v>48.073908174692043</v>
      </c>
      <c r="I12" s="47">
        <f t="shared" ref="I12:I41" si="3">E12-D12</f>
        <v>-463.70000000000005</v>
      </c>
    </row>
    <row r="13" spans="1:9" ht="24.75" customHeight="1" x14ac:dyDescent="0.2">
      <c r="A13" s="6" t="s">
        <v>4</v>
      </c>
      <c r="B13" s="19">
        <v>75.900000000000006</v>
      </c>
      <c r="C13" s="18">
        <v>132</v>
      </c>
      <c r="D13" s="18">
        <v>132</v>
      </c>
      <c r="E13" s="19">
        <v>79.5</v>
      </c>
      <c r="F13" s="31">
        <f t="shared" si="0"/>
        <v>104.74308300395256</v>
      </c>
      <c r="G13" s="47">
        <f t="shared" si="1"/>
        <v>3.5999999999999943</v>
      </c>
      <c r="H13" s="44">
        <f t="shared" si="2"/>
        <v>60.227272727272727</v>
      </c>
      <c r="I13" s="45">
        <f t="shared" si="3"/>
        <v>-52.5</v>
      </c>
    </row>
    <row r="14" spans="1:9" ht="25.5" customHeight="1" x14ac:dyDescent="0.2">
      <c r="A14" s="6" t="s">
        <v>22</v>
      </c>
      <c r="B14" s="19"/>
      <c r="C14" s="18"/>
      <c r="D14" s="18"/>
      <c r="E14" s="19"/>
      <c r="F14" s="31" t="e">
        <f t="shared" si="0"/>
        <v>#DIV/0!</v>
      </c>
      <c r="G14" s="47">
        <f t="shared" si="1"/>
        <v>0</v>
      </c>
      <c r="H14" s="44" t="e">
        <f t="shared" si="2"/>
        <v>#DIV/0!</v>
      </c>
      <c r="I14" s="45">
        <f t="shared" si="3"/>
        <v>0</v>
      </c>
    </row>
    <row r="15" spans="1:9" ht="28.5" customHeight="1" x14ac:dyDescent="0.2">
      <c r="A15" s="6" t="s">
        <v>25</v>
      </c>
      <c r="B15" s="19"/>
      <c r="C15" s="18"/>
      <c r="D15" s="18"/>
      <c r="E15" s="19"/>
      <c r="F15" s="31" t="e">
        <f t="shared" si="0"/>
        <v>#DIV/0!</v>
      </c>
      <c r="G15" s="47">
        <f t="shared" si="1"/>
        <v>0</v>
      </c>
      <c r="H15" s="44" t="e">
        <f t="shared" si="2"/>
        <v>#DIV/0!</v>
      </c>
      <c r="I15" s="45">
        <f t="shared" si="3"/>
        <v>0</v>
      </c>
    </row>
    <row r="16" spans="1:9" ht="21.75" customHeight="1" x14ac:dyDescent="0.2">
      <c r="A16" s="6" t="s">
        <v>26</v>
      </c>
      <c r="B16" s="19"/>
      <c r="C16" s="18"/>
      <c r="D16" s="18"/>
      <c r="E16" s="19"/>
      <c r="F16" s="31" t="e">
        <f t="shared" si="0"/>
        <v>#DIV/0!</v>
      </c>
      <c r="G16" s="47">
        <f t="shared" si="1"/>
        <v>0</v>
      </c>
      <c r="H16" s="44" t="e">
        <f t="shared" si="2"/>
        <v>#DIV/0!</v>
      </c>
      <c r="I16" s="45">
        <f t="shared" si="3"/>
        <v>0</v>
      </c>
    </row>
    <row r="17" spans="1:10" ht="20.25" customHeight="1" x14ac:dyDescent="0.2">
      <c r="A17" s="6" t="s">
        <v>5</v>
      </c>
      <c r="B17" s="19">
        <v>0</v>
      </c>
      <c r="C17" s="18">
        <v>0</v>
      </c>
      <c r="D17" s="18">
        <v>0</v>
      </c>
      <c r="E17" s="19">
        <v>174.9</v>
      </c>
      <c r="F17" s="31" t="e">
        <f t="shared" si="0"/>
        <v>#DIV/0!</v>
      </c>
      <c r="G17" s="47">
        <f t="shared" si="1"/>
        <v>174.9</v>
      </c>
      <c r="H17" s="44" t="e">
        <f t="shared" si="2"/>
        <v>#DIV/0!</v>
      </c>
      <c r="I17" s="45">
        <f t="shared" si="3"/>
        <v>174.9</v>
      </c>
    </row>
    <row r="18" spans="1:10" ht="21" customHeight="1" x14ac:dyDescent="0.2">
      <c r="A18" s="6" t="s">
        <v>6</v>
      </c>
      <c r="B18" s="19">
        <v>1.1000000000000001</v>
      </c>
      <c r="C18" s="18">
        <v>65</v>
      </c>
      <c r="D18" s="18">
        <v>65</v>
      </c>
      <c r="E18" s="19">
        <v>4</v>
      </c>
      <c r="F18" s="31">
        <f t="shared" si="0"/>
        <v>363.63636363636363</v>
      </c>
      <c r="G18" s="47">
        <f t="shared" si="1"/>
        <v>2.9</v>
      </c>
      <c r="H18" s="44">
        <f t="shared" si="2"/>
        <v>6.1538461538461542</v>
      </c>
      <c r="I18" s="45">
        <f t="shared" si="3"/>
        <v>-61</v>
      </c>
    </row>
    <row r="19" spans="1:10" ht="19.5" customHeight="1" x14ac:dyDescent="0.2">
      <c r="A19" s="6" t="s">
        <v>7</v>
      </c>
      <c r="B19" s="19">
        <v>160.9</v>
      </c>
      <c r="C19" s="18">
        <v>693</v>
      </c>
      <c r="D19" s="18">
        <v>693</v>
      </c>
      <c r="E19" s="19">
        <v>169.7</v>
      </c>
      <c r="F19" s="31">
        <f t="shared" si="0"/>
        <v>105.46923555003107</v>
      </c>
      <c r="G19" s="47">
        <f t="shared" si="1"/>
        <v>8.7999999999999829</v>
      </c>
      <c r="H19" s="44">
        <f t="shared" si="2"/>
        <v>24.487734487734485</v>
      </c>
      <c r="I19" s="45">
        <f t="shared" si="3"/>
        <v>-523.29999999999995</v>
      </c>
    </row>
    <row r="20" spans="1:10" ht="19.5" customHeight="1" x14ac:dyDescent="0.2">
      <c r="A20" s="6" t="s">
        <v>15</v>
      </c>
      <c r="B20" s="19">
        <v>2.2000000000000002</v>
      </c>
      <c r="C20" s="18">
        <v>3</v>
      </c>
      <c r="D20" s="18">
        <v>3</v>
      </c>
      <c r="E20" s="19">
        <v>1.2</v>
      </c>
      <c r="F20" s="31">
        <f t="shared" si="0"/>
        <v>54.54545454545454</v>
      </c>
      <c r="G20" s="47">
        <f t="shared" si="1"/>
        <v>-1.0000000000000002</v>
      </c>
      <c r="H20" s="44">
        <f t="shared" si="2"/>
        <v>40</v>
      </c>
      <c r="I20" s="45">
        <f t="shared" si="3"/>
        <v>-1.8</v>
      </c>
    </row>
    <row r="21" spans="1:10" ht="20.100000000000001" customHeight="1" x14ac:dyDescent="0.2">
      <c r="A21" s="4" t="s">
        <v>16</v>
      </c>
      <c r="B21" s="33">
        <f>B22+B23+B24+B25+B26+B27+B28+B29</f>
        <v>95.2</v>
      </c>
      <c r="C21" s="34">
        <f>C22+C23+C24+C25+C26+C27+C28+C29</f>
        <v>12</v>
      </c>
      <c r="D21" s="34">
        <f>D22+D23+D24+D25+D26+D27+D28+D29</f>
        <v>12</v>
      </c>
      <c r="E21" s="33">
        <f>E22+E23+E24+E25+E26+E27+E28+E29</f>
        <v>273.10000000000002</v>
      </c>
      <c r="F21" s="31">
        <f t="shared" si="0"/>
        <v>286.86974789915968</v>
      </c>
      <c r="G21" s="47">
        <f t="shared" si="1"/>
        <v>177.90000000000003</v>
      </c>
      <c r="H21" s="46">
        <f t="shared" si="2"/>
        <v>2275.8333333333335</v>
      </c>
      <c r="I21" s="47">
        <f t="shared" si="3"/>
        <v>261.10000000000002</v>
      </c>
    </row>
    <row r="22" spans="1:10" ht="15" customHeight="1" x14ac:dyDescent="0.2">
      <c r="A22" s="6" t="s">
        <v>24</v>
      </c>
      <c r="B22" s="19">
        <v>1</v>
      </c>
      <c r="C22" s="18">
        <v>2</v>
      </c>
      <c r="D22" s="18">
        <v>2</v>
      </c>
      <c r="E22" s="19">
        <v>0</v>
      </c>
      <c r="F22" s="31">
        <f t="shared" si="0"/>
        <v>0</v>
      </c>
      <c r="G22" s="47">
        <f t="shared" si="1"/>
        <v>-1</v>
      </c>
      <c r="H22" s="44">
        <f t="shared" si="2"/>
        <v>0</v>
      </c>
      <c r="I22" s="45">
        <f t="shared" si="3"/>
        <v>-2</v>
      </c>
    </row>
    <row r="23" spans="1:10" ht="15" customHeight="1" x14ac:dyDescent="0.2">
      <c r="A23" s="6" t="s">
        <v>17</v>
      </c>
      <c r="B23" s="19"/>
      <c r="C23" s="18"/>
      <c r="D23" s="18"/>
      <c r="E23" s="19"/>
      <c r="F23" s="31" t="e">
        <f t="shared" si="0"/>
        <v>#DIV/0!</v>
      </c>
      <c r="G23" s="47">
        <f t="shared" si="1"/>
        <v>0</v>
      </c>
      <c r="H23" s="44" t="e">
        <f t="shared" si="2"/>
        <v>#DIV/0!</v>
      </c>
      <c r="I23" s="45">
        <f t="shared" si="3"/>
        <v>0</v>
      </c>
    </row>
    <row r="24" spans="1:10" ht="15" customHeight="1" x14ac:dyDescent="0.2">
      <c r="A24" s="6" t="s">
        <v>23</v>
      </c>
      <c r="B24" s="19">
        <v>9.1999999999999993</v>
      </c>
      <c r="C24" s="18">
        <v>10</v>
      </c>
      <c r="D24" s="18">
        <v>10</v>
      </c>
      <c r="E24" s="19">
        <v>8.1</v>
      </c>
      <c r="F24" s="31">
        <f t="shared" si="0"/>
        <v>88.043478260869563</v>
      </c>
      <c r="G24" s="47">
        <f t="shared" si="1"/>
        <v>-1.0999999999999996</v>
      </c>
      <c r="H24" s="44">
        <f t="shared" si="2"/>
        <v>81</v>
      </c>
      <c r="I24" s="45">
        <f t="shared" si="3"/>
        <v>-1.9000000000000004</v>
      </c>
    </row>
    <row r="25" spans="1:10" ht="16.5" customHeight="1" x14ac:dyDescent="0.2">
      <c r="A25" s="6" t="s">
        <v>52</v>
      </c>
      <c r="B25" s="19"/>
      <c r="C25" s="18"/>
      <c r="D25" s="18"/>
      <c r="E25" s="19"/>
      <c r="F25" s="31" t="e">
        <f t="shared" si="0"/>
        <v>#DIV/0!</v>
      </c>
      <c r="G25" s="47">
        <f t="shared" si="1"/>
        <v>0</v>
      </c>
      <c r="H25" s="44" t="e">
        <f t="shared" si="2"/>
        <v>#DIV/0!</v>
      </c>
      <c r="I25" s="45">
        <f t="shared" si="3"/>
        <v>0</v>
      </c>
    </row>
    <row r="26" spans="1:10" ht="14.25" customHeight="1" x14ac:dyDescent="0.2">
      <c r="A26" s="6" t="s">
        <v>18</v>
      </c>
      <c r="B26" s="19">
        <v>85</v>
      </c>
      <c r="C26" s="18">
        <v>0</v>
      </c>
      <c r="D26" s="18">
        <v>0</v>
      </c>
      <c r="E26" s="19">
        <v>264</v>
      </c>
      <c r="F26" s="31">
        <f t="shared" si="0"/>
        <v>310.58823529411768</v>
      </c>
      <c r="G26" s="47">
        <f t="shared" si="1"/>
        <v>179</v>
      </c>
      <c r="H26" s="44" t="e">
        <f t="shared" si="2"/>
        <v>#DIV/0!</v>
      </c>
      <c r="I26" s="45">
        <f t="shared" si="3"/>
        <v>264</v>
      </c>
    </row>
    <row r="27" spans="1:10" ht="20.25" customHeight="1" x14ac:dyDescent="0.2">
      <c r="A27" s="6" t="s">
        <v>19</v>
      </c>
      <c r="B27" s="19">
        <v>0</v>
      </c>
      <c r="C27" s="18">
        <v>0</v>
      </c>
      <c r="D27" s="18">
        <v>0</v>
      </c>
      <c r="E27" s="19">
        <v>1</v>
      </c>
      <c r="F27" s="31" t="e">
        <f t="shared" si="0"/>
        <v>#DIV/0!</v>
      </c>
      <c r="G27" s="47">
        <f t="shared" si="1"/>
        <v>1</v>
      </c>
      <c r="H27" s="44" t="e">
        <f t="shared" si="2"/>
        <v>#DIV/0!</v>
      </c>
      <c r="I27" s="45">
        <f t="shared" si="3"/>
        <v>1</v>
      </c>
    </row>
    <row r="28" spans="1:10" ht="19.5" customHeight="1" x14ac:dyDescent="0.2">
      <c r="A28" s="6" t="s">
        <v>20</v>
      </c>
      <c r="B28" s="19">
        <v>0</v>
      </c>
      <c r="C28" s="18">
        <v>0</v>
      </c>
      <c r="D28" s="18">
        <v>0</v>
      </c>
      <c r="E28" s="19">
        <v>0</v>
      </c>
      <c r="F28" s="31" t="e">
        <f t="shared" si="0"/>
        <v>#DIV/0!</v>
      </c>
      <c r="G28" s="47">
        <f t="shared" si="1"/>
        <v>0</v>
      </c>
      <c r="H28" s="44" t="e">
        <f t="shared" si="2"/>
        <v>#DIV/0!</v>
      </c>
      <c r="I28" s="45">
        <f t="shared" si="3"/>
        <v>0</v>
      </c>
    </row>
    <row r="29" spans="1:10" ht="21" customHeight="1" x14ac:dyDescent="0.2">
      <c r="A29" s="6" t="s">
        <v>21</v>
      </c>
      <c r="B29" s="19"/>
      <c r="C29" s="18"/>
      <c r="D29" s="18"/>
      <c r="E29" s="19"/>
      <c r="F29" s="31" t="e">
        <f t="shared" si="0"/>
        <v>#DIV/0!</v>
      </c>
      <c r="G29" s="47">
        <f t="shared" si="1"/>
        <v>0</v>
      </c>
      <c r="H29" s="44" t="e">
        <f t="shared" si="2"/>
        <v>#DIV/0!</v>
      </c>
      <c r="I29" s="45">
        <f t="shared" si="3"/>
        <v>0</v>
      </c>
    </row>
    <row r="30" spans="1:10" ht="24" customHeight="1" x14ac:dyDescent="0.2">
      <c r="A30" s="4" t="s">
        <v>11</v>
      </c>
      <c r="B30" s="33">
        <f>B31+B41</f>
        <v>4197.3</v>
      </c>
      <c r="C30" s="33">
        <f>C31+C40</f>
        <v>7869.9</v>
      </c>
      <c r="D30" s="33">
        <f>D31+D41</f>
        <v>11628.7</v>
      </c>
      <c r="E30" s="33">
        <f>E31+E41</f>
        <v>9898</v>
      </c>
      <c r="F30" s="31">
        <f t="shared" si="0"/>
        <v>235.81826412217376</v>
      </c>
      <c r="G30" s="47">
        <f t="shared" si="1"/>
        <v>5700.7</v>
      </c>
      <c r="H30" s="46">
        <f t="shared" si="2"/>
        <v>85.116995020939569</v>
      </c>
      <c r="I30" s="47">
        <f t="shared" si="3"/>
        <v>-1730.7000000000007</v>
      </c>
    </row>
    <row r="31" spans="1:10" ht="37.5" customHeight="1" x14ac:dyDescent="0.2">
      <c r="A31" s="7" t="s">
        <v>12</v>
      </c>
      <c r="B31" s="37">
        <f>SUM(B32:B40)</f>
        <v>4197.3</v>
      </c>
      <c r="C31" s="37">
        <f>SUM(C32:C40)</f>
        <v>7869.9</v>
      </c>
      <c r="D31" s="37">
        <f>SUM(D32:D40)</f>
        <v>11628.7</v>
      </c>
      <c r="E31" s="37">
        <f>SUM(E32:E40)</f>
        <v>9898</v>
      </c>
      <c r="F31" s="31">
        <f t="shared" si="0"/>
        <v>235.81826412217376</v>
      </c>
      <c r="G31" s="47">
        <f t="shared" si="1"/>
        <v>5700.7</v>
      </c>
      <c r="H31" s="46">
        <f t="shared" si="2"/>
        <v>85.116995020939569</v>
      </c>
      <c r="I31" s="47">
        <f t="shared" si="3"/>
        <v>-1730.7000000000007</v>
      </c>
      <c r="J31" s="8">
        <f>SUM(J32:J40)</f>
        <v>0</v>
      </c>
    </row>
    <row r="32" spans="1:10" ht="30.6" customHeight="1" x14ac:dyDescent="0.2">
      <c r="A32" s="15" t="s">
        <v>29</v>
      </c>
      <c r="B32" s="58">
        <v>424.5</v>
      </c>
      <c r="C32" s="18">
        <v>613</v>
      </c>
      <c r="D32" s="18">
        <v>613</v>
      </c>
      <c r="E32" s="18">
        <v>459.8</v>
      </c>
      <c r="F32" s="31">
        <f t="shared" si="0"/>
        <v>108.31566548881038</v>
      </c>
      <c r="G32" s="47">
        <f t="shared" si="1"/>
        <v>35.300000000000011</v>
      </c>
      <c r="H32" s="44">
        <f t="shared" si="2"/>
        <v>75.008156606851557</v>
      </c>
      <c r="I32" s="45">
        <f t="shared" si="3"/>
        <v>-153.19999999999999</v>
      </c>
    </row>
    <row r="33" spans="1:9" ht="45" customHeight="1" x14ac:dyDescent="0.2">
      <c r="A33" s="15" t="s">
        <v>55</v>
      </c>
      <c r="B33" s="19">
        <v>0</v>
      </c>
      <c r="C33" s="18">
        <v>0</v>
      </c>
      <c r="D33" s="18">
        <v>0</v>
      </c>
      <c r="E33" s="18">
        <v>0</v>
      </c>
      <c r="F33" s="31" t="e">
        <f t="shared" si="0"/>
        <v>#DIV/0!</v>
      </c>
      <c r="G33" s="47">
        <f t="shared" si="1"/>
        <v>0</v>
      </c>
      <c r="H33" s="44" t="e">
        <f t="shared" si="2"/>
        <v>#DIV/0!</v>
      </c>
      <c r="I33" s="45"/>
    </row>
    <row r="34" spans="1:9" ht="106.5" customHeight="1" x14ac:dyDescent="0.2">
      <c r="A34" s="15" t="s">
        <v>30</v>
      </c>
      <c r="B34" s="38">
        <v>0</v>
      </c>
      <c r="C34" s="39">
        <v>2228</v>
      </c>
      <c r="D34" s="39">
        <v>3617.4</v>
      </c>
      <c r="E34" s="39">
        <v>3617.4</v>
      </c>
      <c r="F34" s="31" t="e">
        <f t="shared" si="0"/>
        <v>#DIV/0!</v>
      </c>
      <c r="G34" s="47">
        <f t="shared" si="1"/>
        <v>3617.4</v>
      </c>
      <c r="H34" s="44">
        <f t="shared" si="2"/>
        <v>100</v>
      </c>
      <c r="I34" s="45">
        <f t="shared" si="3"/>
        <v>0</v>
      </c>
    </row>
    <row r="35" spans="1:9" ht="26.45" customHeight="1" x14ac:dyDescent="0.2">
      <c r="A35" s="15" t="s">
        <v>31</v>
      </c>
      <c r="B35" s="59">
        <v>1756.1</v>
      </c>
      <c r="C35" s="39">
        <v>194</v>
      </c>
      <c r="D35" s="39">
        <v>1927.3</v>
      </c>
      <c r="E35" s="39">
        <v>1913.1</v>
      </c>
      <c r="F35" s="31">
        <f t="shared" si="0"/>
        <v>108.94026536074254</v>
      </c>
      <c r="G35" s="47">
        <f t="shared" si="1"/>
        <v>157</v>
      </c>
      <c r="H35" s="44">
        <f t="shared" si="2"/>
        <v>99.263217973330569</v>
      </c>
      <c r="I35" s="45">
        <f t="shared" si="3"/>
        <v>-14.200000000000045</v>
      </c>
    </row>
    <row r="36" spans="1:9" ht="55.5" customHeight="1" x14ac:dyDescent="0.2">
      <c r="A36" s="15" t="s">
        <v>32</v>
      </c>
      <c r="B36" s="38">
        <v>85</v>
      </c>
      <c r="C36" s="39">
        <v>136</v>
      </c>
      <c r="D36" s="39">
        <v>136.19999999999999</v>
      </c>
      <c r="E36" s="39">
        <v>102.2</v>
      </c>
      <c r="F36" s="31">
        <f t="shared" si="0"/>
        <v>120.23529411764706</v>
      </c>
      <c r="G36" s="47">
        <f t="shared" si="1"/>
        <v>17.200000000000003</v>
      </c>
      <c r="H36" s="44">
        <f t="shared" si="2"/>
        <v>75.036710719530106</v>
      </c>
      <c r="I36" s="45">
        <f t="shared" si="3"/>
        <v>-33.999999999999986</v>
      </c>
    </row>
    <row r="37" spans="1:9" ht="76.5" customHeight="1" x14ac:dyDescent="0.2">
      <c r="A37" s="15" t="s">
        <v>33</v>
      </c>
      <c r="B37" s="59">
        <v>975.7</v>
      </c>
      <c r="C37" s="57">
        <v>1221.9000000000001</v>
      </c>
      <c r="D37" s="39">
        <v>1315.8</v>
      </c>
      <c r="E37" s="39">
        <v>945.4</v>
      </c>
      <c r="F37" s="31">
        <f t="shared" si="0"/>
        <v>96.894537255303874</v>
      </c>
      <c r="G37" s="47">
        <f t="shared" si="1"/>
        <v>-30.300000000000068</v>
      </c>
      <c r="H37" s="44">
        <f t="shared" si="2"/>
        <v>71.849825201398389</v>
      </c>
      <c r="I37" s="45">
        <f t="shared" si="3"/>
        <v>-370.4</v>
      </c>
    </row>
    <row r="38" spans="1:9" ht="68.25" customHeight="1" x14ac:dyDescent="0.2">
      <c r="A38" s="15" t="s">
        <v>43</v>
      </c>
      <c r="B38" s="59">
        <v>0</v>
      </c>
      <c r="C38" s="57">
        <v>0</v>
      </c>
      <c r="D38" s="39">
        <v>0</v>
      </c>
      <c r="E38" s="39">
        <v>0</v>
      </c>
      <c r="F38" s="31" t="e">
        <f t="shared" si="0"/>
        <v>#DIV/0!</v>
      </c>
      <c r="G38" s="47">
        <f t="shared" si="1"/>
        <v>0</v>
      </c>
      <c r="H38" s="44" t="e">
        <f t="shared" si="2"/>
        <v>#DIV/0!</v>
      </c>
      <c r="I38" s="45">
        <f t="shared" si="3"/>
        <v>0</v>
      </c>
    </row>
    <row r="39" spans="1:9" ht="33" customHeight="1" x14ac:dyDescent="0.2">
      <c r="A39" s="15" t="s">
        <v>41</v>
      </c>
      <c r="B39" s="59">
        <v>956</v>
      </c>
      <c r="C39" s="57">
        <v>3477</v>
      </c>
      <c r="D39" s="39">
        <v>4019</v>
      </c>
      <c r="E39" s="39">
        <v>2860.1</v>
      </c>
      <c r="F39" s="31">
        <f t="shared" si="0"/>
        <v>299.173640167364</v>
      </c>
      <c r="G39" s="47">
        <f t="shared" si="1"/>
        <v>1904.1</v>
      </c>
      <c r="H39" s="44">
        <f t="shared" si="2"/>
        <v>71.164468773326689</v>
      </c>
      <c r="I39" s="45">
        <f t="shared" si="3"/>
        <v>-1158.9000000000001</v>
      </c>
    </row>
    <row r="40" spans="1:9" ht="30" hidden="1" customHeight="1" x14ac:dyDescent="0.2">
      <c r="A40" s="6"/>
      <c r="B40" s="19"/>
      <c r="C40" s="18"/>
      <c r="D40" s="18"/>
      <c r="E40" s="18"/>
      <c r="F40" s="31" t="e">
        <f t="shared" si="0"/>
        <v>#DIV/0!</v>
      </c>
      <c r="G40" s="47">
        <f t="shared" si="1"/>
        <v>0</v>
      </c>
      <c r="H40" s="44"/>
      <c r="I40" s="45">
        <f t="shared" si="3"/>
        <v>0</v>
      </c>
    </row>
    <row r="41" spans="1:9" ht="27.6" customHeight="1" thickBot="1" x14ac:dyDescent="0.25">
      <c r="A41" s="4" t="s">
        <v>42</v>
      </c>
      <c r="B41" s="40"/>
      <c r="C41" s="41"/>
      <c r="D41" s="41">
        <v>0</v>
      </c>
      <c r="E41" s="40">
        <v>0</v>
      </c>
      <c r="F41" s="31" t="e">
        <f t="shared" si="0"/>
        <v>#DIV/0!</v>
      </c>
      <c r="G41" s="47">
        <f t="shared" si="1"/>
        <v>0</v>
      </c>
      <c r="H41" s="46" t="e">
        <f t="shared" si="2"/>
        <v>#DIV/0!</v>
      </c>
      <c r="I41" s="47">
        <f t="shared" si="3"/>
        <v>0</v>
      </c>
    </row>
    <row r="42" spans="1:9" ht="28.5" customHeight="1" x14ac:dyDescent="0.2">
      <c r="A42" s="64" t="s">
        <v>8</v>
      </c>
      <c r="B42" s="66" t="str">
        <f>B5</f>
        <v>Фактическое исполнение за 9 месяцев 2023 год</v>
      </c>
      <c r="C42" s="60" t="str">
        <f t="shared" ref="C42:I42" si="4">C6</f>
        <v>Первоначально утвержденный бюджет</v>
      </c>
      <c r="D42" s="60" t="str">
        <f t="shared" si="4"/>
        <v xml:space="preserve">Уточненный план </v>
      </c>
      <c r="E42" s="62" t="str">
        <f t="shared" si="4"/>
        <v>Исполнено за 9 месяцев 2024 года</v>
      </c>
      <c r="F42" s="60" t="str">
        <f t="shared" si="4"/>
        <v>%</v>
      </c>
      <c r="G42" s="62" t="str">
        <f t="shared" si="4"/>
        <v>в абсолютной величине</v>
      </c>
      <c r="H42" s="60" t="str">
        <f t="shared" si="4"/>
        <v>%</v>
      </c>
      <c r="I42" s="62" t="str">
        <f t="shared" si="4"/>
        <v>в абсолютной величине</v>
      </c>
    </row>
    <row r="43" spans="1:9" ht="45" customHeight="1" x14ac:dyDescent="0.2">
      <c r="A43" s="65"/>
      <c r="B43" s="67"/>
      <c r="C43" s="61"/>
      <c r="D43" s="61"/>
      <c r="E43" s="63"/>
      <c r="F43" s="61"/>
      <c r="G43" s="63"/>
      <c r="H43" s="61"/>
      <c r="I43" s="63"/>
    </row>
    <row r="44" spans="1:9" ht="18.75" customHeight="1" x14ac:dyDescent="0.2">
      <c r="A44" s="2">
        <v>1</v>
      </c>
      <c r="B44" s="9">
        <v>3</v>
      </c>
      <c r="C44" s="1">
        <v>5</v>
      </c>
      <c r="D44" s="1">
        <v>5</v>
      </c>
      <c r="E44" s="5">
        <v>7</v>
      </c>
      <c r="F44" s="1">
        <v>5</v>
      </c>
      <c r="G44" s="5">
        <v>7</v>
      </c>
      <c r="H44" s="1">
        <v>5</v>
      </c>
      <c r="I44" s="5">
        <v>7</v>
      </c>
    </row>
    <row r="45" spans="1:9" ht="24" customHeight="1" x14ac:dyDescent="0.2">
      <c r="A45" s="22" t="s">
        <v>9</v>
      </c>
      <c r="B45" s="16">
        <f>B46+B47+B48+B49+B51+B54+B56+B55+B57</f>
        <v>4822.7999999999993</v>
      </c>
      <c r="C45" s="16">
        <f>C46+C47+C48+C49+C51+C54+C56+C55+C57</f>
        <v>8865.4</v>
      </c>
      <c r="D45" s="16">
        <f>D46+D47+D48+D49+D51+D54+D56+D55+D57</f>
        <v>13245.299999999997</v>
      </c>
      <c r="E45" s="16">
        <f>E46+E47+E48+E49+E51+E54+E56+E55+E57</f>
        <v>9959.9</v>
      </c>
      <c r="F45" s="42">
        <f>(E45/B45)*100</f>
        <v>206.5169611014349</v>
      </c>
      <c r="G45" s="43">
        <f>E45-B45</f>
        <v>5137.1000000000004</v>
      </c>
      <c r="H45" s="42">
        <f>(E45/D45)*100</f>
        <v>75.195729806044426</v>
      </c>
      <c r="I45" s="43">
        <f>E45-D45</f>
        <v>-3285.3999999999978</v>
      </c>
    </row>
    <row r="46" spans="1:9" ht="27" customHeight="1" x14ac:dyDescent="0.2">
      <c r="A46" s="23" t="s">
        <v>34</v>
      </c>
      <c r="B46" s="20">
        <v>1899.3</v>
      </c>
      <c r="C46" s="18">
        <v>2870.4</v>
      </c>
      <c r="D46" s="18">
        <v>3210.7</v>
      </c>
      <c r="E46" s="19">
        <v>2124.6999999999998</v>
      </c>
      <c r="F46" s="42">
        <f t="shared" ref="F46:F58" si="5">(E46/B46)*100</f>
        <v>111.86753014268413</v>
      </c>
      <c r="G46" s="43">
        <f t="shared" ref="G46:G58" si="6">E46-B46</f>
        <v>225.39999999999986</v>
      </c>
      <c r="H46" s="44">
        <f t="shared" ref="H46:H56" si="7">(E46/D46)*100</f>
        <v>66.17560033637524</v>
      </c>
      <c r="I46" s="45">
        <f t="shared" ref="I46:I56" si="8">E46-D46</f>
        <v>-1086</v>
      </c>
    </row>
    <row r="47" spans="1:9" ht="21.75" customHeight="1" x14ac:dyDescent="0.2">
      <c r="A47" s="23" t="s">
        <v>35</v>
      </c>
      <c r="B47" s="17">
        <v>85</v>
      </c>
      <c r="C47" s="18">
        <v>136</v>
      </c>
      <c r="D47" s="18">
        <v>136.19999999999999</v>
      </c>
      <c r="E47" s="19">
        <v>102.2</v>
      </c>
      <c r="F47" s="42">
        <f t="shared" si="5"/>
        <v>120.23529411764706</v>
      </c>
      <c r="G47" s="43">
        <f t="shared" si="6"/>
        <v>17.200000000000003</v>
      </c>
      <c r="H47" s="44">
        <f t="shared" si="7"/>
        <v>75.036710719530106</v>
      </c>
      <c r="I47" s="45">
        <f t="shared" si="8"/>
        <v>-33.999999999999986</v>
      </c>
    </row>
    <row r="48" spans="1:9" ht="35.450000000000003" customHeight="1" x14ac:dyDescent="0.2">
      <c r="A48" s="24" t="s">
        <v>48</v>
      </c>
      <c r="B48" s="20">
        <v>0</v>
      </c>
      <c r="C48" s="18">
        <v>0</v>
      </c>
      <c r="D48" s="18">
        <v>15</v>
      </c>
      <c r="E48" s="19">
        <v>14.4</v>
      </c>
      <c r="F48" s="42" t="e">
        <f t="shared" si="5"/>
        <v>#DIV/0!</v>
      </c>
      <c r="G48" s="43">
        <f t="shared" si="6"/>
        <v>14.4</v>
      </c>
      <c r="H48" s="44">
        <f t="shared" si="7"/>
        <v>96.000000000000014</v>
      </c>
      <c r="I48" s="45">
        <f t="shared" si="8"/>
        <v>-0.59999999999999964</v>
      </c>
    </row>
    <row r="49" spans="1:9" ht="27" customHeight="1" x14ac:dyDescent="0.2">
      <c r="A49" s="23" t="s">
        <v>36</v>
      </c>
      <c r="B49" s="20">
        <v>941.7</v>
      </c>
      <c r="C49" s="18">
        <v>2987</v>
      </c>
      <c r="D49" s="18">
        <v>5073.2</v>
      </c>
      <c r="E49" s="18">
        <v>3831</v>
      </c>
      <c r="F49" s="42">
        <f t="shared" si="5"/>
        <v>406.81745778910476</v>
      </c>
      <c r="G49" s="43">
        <f t="shared" si="6"/>
        <v>2889.3</v>
      </c>
      <c r="H49" s="44">
        <f t="shared" si="7"/>
        <v>75.514468185760478</v>
      </c>
      <c r="I49" s="45">
        <f t="shared" si="8"/>
        <v>-1242.1999999999998</v>
      </c>
    </row>
    <row r="50" spans="1:9" ht="31.9" customHeight="1" x14ac:dyDescent="0.2">
      <c r="A50" s="23" t="s">
        <v>37</v>
      </c>
      <c r="B50" s="20">
        <v>941.7</v>
      </c>
      <c r="C50" s="18">
        <v>2987</v>
      </c>
      <c r="D50" s="18">
        <v>5073.2</v>
      </c>
      <c r="E50" s="18">
        <v>3831</v>
      </c>
      <c r="F50" s="42">
        <f t="shared" si="5"/>
        <v>406.81745778910476</v>
      </c>
      <c r="G50" s="43">
        <f t="shared" si="6"/>
        <v>2889.3</v>
      </c>
      <c r="H50" s="44">
        <f t="shared" si="7"/>
        <v>75.514468185760478</v>
      </c>
      <c r="I50" s="45">
        <f t="shared" si="8"/>
        <v>-1242.1999999999998</v>
      </c>
    </row>
    <row r="51" spans="1:9" ht="27" customHeight="1" x14ac:dyDescent="0.2">
      <c r="A51" s="24" t="s">
        <v>38</v>
      </c>
      <c r="B51" s="17">
        <v>142.5</v>
      </c>
      <c r="C51" s="18">
        <v>238.1</v>
      </c>
      <c r="D51" s="18">
        <v>2090.4</v>
      </c>
      <c r="E51" s="19">
        <v>1926.8</v>
      </c>
      <c r="F51" s="42">
        <f t="shared" si="5"/>
        <v>1352.140350877193</v>
      </c>
      <c r="G51" s="43">
        <f t="shared" si="6"/>
        <v>1784.3</v>
      </c>
      <c r="H51" s="44">
        <f t="shared" si="7"/>
        <v>92.173746651358584</v>
      </c>
      <c r="I51" s="45">
        <f t="shared" si="8"/>
        <v>-163.60000000000014</v>
      </c>
    </row>
    <row r="52" spans="1:9" ht="31.9" customHeight="1" x14ac:dyDescent="0.2">
      <c r="A52" s="23" t="s">
        <v>46</v>
      </c>
      <c r="B52" s="20">
        <v>142.5</v>
      </c>
      <c r="C52" s="18">
        <v>238.1</v>
      </c>
      <c r="D52" s="18">
        <v>320</v>
      </c>
      <c r="E52" s="18">
        <v>170.8</v>
      </c>
      <c r="F52" s="42">
        <f t="shared" si="5"/>
        <v>119.85964912280703</v>
      </c>
      <c r="G52" s="43">
        <f t="shared" si="6"/>
        <v>28.300000000000011</v>
      </c>
      <c r="H52" s="44">
        <f t="shared" ref="H52:H53" si="9">(E52/D52)*100</f>
        <v>53.375000000000007</v>
      </c>
      <c r="I52" s="45">
        <f t="shared" ref="I52:I53" si="10">E52-D52</f>
        <v>-149.19999999999999</v>
      </c>
    </row>
    <row r="53" spans="1:9" ht="31.9" customHeight="1" x14ac:dyDescent="0.2">
      <c r="A53" s="23" t="s">
        <v>47</v>
      </c>
      <c r="B53" s="20"/>
      <c r="C53" s="18"/>
      <c r="D53" s="18"/>
      <c r="E53" s="18"/>
      <c r="F53" s="42" t="e">
        <f t="shared" si="5"/>
        <v>#DIV/0!</v>
      </c>
      <c r="G53" s="43">
        <f t="shared" si="6"/>
        <v>0</v>
      </c>
      <c r="H53" s="44" t="e">
        <f t="shared" si="9"/>
        <v>#DIV/0!</v>
      </c>
      <c r="I53" s="45">
        <f t="shared" si="10"/>
        <v>0</v>
      </c>
    </row>
    <row r="54" spans="1:9" ht="34.15" customHeight="1" x14ac:dyDescent="0.2">
      <c r="A54" s="23" t="s">
        <v>39</v>
      </c>
      <c r="B54" s="25">
        <v>1550.9</v>
      </c>
      <c r="C54" s="26">
        <v>2321.3000000000002</v>
      </c>
      <c r="D54" s="26">
        <v>2391.5</v>
      </c>
      <c r="E54" s="26">
        <v>1720.2</v>
      </c>
      <c r="F54" s="42">
        <f t="shared" si="5"/>
        <v>110.91624218195886</v>
      </c>
      <c r="G54" s="43">
        <f t="shared" si="6"/>
        <v>169.29999999999995</v>
      </c>
      <c r="H54" s="44">
        <f t="shared" si="7"/>
        <v>71.929751202174373</v>
      </c>
      <c r="I54" s="45">
        <f t="shared" si="8"/>
        <v>-671.3</v>
      </c>
    </row>
    <row r="55" spans="1:9" ht="27" customHeight="1" x14ac:dyDescent="0.2">
      <c r="A55" s="23" t="s">
        <v>40</v>
      </c>
      <c r="B55" s="20">
        <v>203.4</v>
      </c>
      <c r="C55" s="18">
        <v>312.60000000000002</v>
      </c>
      <c r="D55" s="18">
        <v>328.3</v>
      </c>
      <c r="E55" s="18">
        <v>240.6</v>
      </c>
      <c r="F55" s="42">
        <f t="shared" si="5"/>
        <v>118.2890855457227</v>
      </c>
      <c r="G55" s="43">
        <f t="shared" si="6"/>
        <v>37.199999999999989</v>
      </c>
      <c r="H55" s="44">
        <f t="shared" ref="H55" si="11">(E55/D55)*100</f>
        <v>73.286628084069449</v>
      </c>
      <c r="I55" s="45">
        <f t="shared" ref="I55" si="12">E55-D55</f>
        <v>-87.700000000000017</v>
      </c>
    </row>
    <row r="56" spans="1:9" ht="33.75" customHeight="1" x14ac:dyDescent="0.2">
      <c r="A56" s="23" t="s">
        <v>45</v>
      </c>
      <c r="B56" s="20"/>
      <c r="C56" s="18"/>
      <c r="D56" s="18"/>
      <c r="E56" s="18"/>
      <c r="F56" s="42" t="e">
        <f t="shared" si="5"/>
        <v>#DIV/0!</v>
      </c>
      <c r="G56" s="43">
        <f t="shared" si="6"/>
        <v>0</v>
      </c>
      <c r="H56" s="44" t="e">
        <f t="shared" si="7"/>
        <v>#DIV/0!</v>
      </c>
      <c r="I56" s="45">
        <f t="shared" si="8"/>
        <v>0</v>
      </c>
    </row>
    <row r="57" spans="1:9" ht="33.75" customHeight="1" x14ac:dyDescent="0.2">
      <c r="A57" s="23" t="s">
        <v>53</v>
      </c>
      <c r="B57" s="20"/>
      <c r="C57" s="56"/>
      <c r="D57" s="56"/>
      <c r="E57" s="56"/>
      <c r="F57" s="42" t="e">
        <f t="shared" si="5"/>
        <v>#DIV/0!</v>
      </c>
      <c r="G57" s="43">
        <f t="shared" si="6"/>
        <v>0</v>
      </c>
      <c r="H57" s="44"/>
      <c r="I57" s="45"/>
    </row>
    <row r="58" spans="1:9" ht="37.9" customHeight="1" x14ac:dyDescent="0.2">
      <c r="A58" s="27" t="s">
        <v>44</v>
      </c>
      <c r="B58" s="21">
        <f>B9-B45</f>
        <v>-290.19999999999891</v>
      </c>
      <c r="C58" s="21">
        <f>C9-C45</f>
        <v>-90.5</v>
      </c>
      <c r="D58" s="21">
        <f>D9-D45</f>
        <v>-711.59999999999673</v>
      </c>
      <c r="E58" s="21">
        <f>E9-E45</f>
        <v>640.5</v>
      </c>
      <c r="F58" s="42">
        <f t="shared" si="5"/>
        <v>-220.70985527222686</v>
      </c>
      <c r="G58" s="43">
        <f t="shared" si="6"/>
        <v>930.69999999999891</v>
      </c>
      <c r="H58" s="35"/>
      <c r="I58" s="36"/>
    </row>
    <row r="59" spans="1:9" ht="33.75" customHeight="1" x14ac:dyDescent="0.2">
      <c r="A59" s="53"/>
      <c r="B59" s="48"/>
      <c r="C59" s="49"/>
      <c r="D59" s="49"/>
      <c r="E59" s="49"/>
      <c r="F59" s="50"/>
      <c r="G59" s="50"/>
      <c r="H59" s="50"/>
      <c r="I59" s="51"/>
    </row>
    <row r="60" spans="1:9" ht="22.5" customHeight="1" x14ac:dyDescent="0.2">
      <c r="E60" s="52"/>
    </row>
  </sheetData>
  <mergeCells count="22">
    <mergeCell ref="E6:E7"/>
    <mergeCell ref="C6:C7"/>
    <mergeCell ref="D6:D7"/>
    <mergeCell ref="A3:I3"/>
    <mergeCell ref="A4:I4"/>
    <mergeCell ref="H5:I5"/>
    <mergeCell ref="B5:B7"/>
    <mergeCell ref="H6:H7"/>
    <mergeCell ref="I6:I7"/>
    <mergeCell ref="A6:A7"/>
    <mergeCell ref="F5:G5"/>
    <mergeCell ref="F6:F7"/>
    <mergeCell ref="G6:G7"/>
    <mergeCell ref="H42:H43"/>
    <mergeCell ref="I42:I43"/>
    <mergeCell ref="A42:A43"/>
    <mergeCell ref="B42:B43"/>
    <mergeCell ref="D42:D43"/>
    <mergeCell ref="E42:E43"/>
    <mergeCell ref="C42:C43"/>
    <mergeCell ref="F42:F43"/>
    <mergeCell ref="G42:G43"/>
  </mergeCells>
  <phoneticPr fontId="0" type="noConversion"/>
  <printOptions horizontalCentered="1"/>
  <pageMargins left="0.19685039370078741" right="0.19685039370078741" top="0.31496062992125984" bottom="0.31496062992125984" header="0" footer="0.11811023622047245"/>
  <pageSetup paperSize="9" scale="82" fitToHeight="10" orientation="portrait" r:id="rId1"/>
  <headerFooter alignWithMargins="0">
    <oddFooter>&amp;R&amp;8&amp;Z&amp;F</oddFooter>
  </headerFooter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Исполнение бюджета 9 м-.2024 г.</vt:lpstr>
      <vt:lpstr>'Исполнение бюджета 9 м-.2024 г.'!Заголовки_для_печати</vt:lpstr>
      <vt:lpstr>'Исполнение бюджета 9 м-.2024 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Платонова Лариса Юрьевна</dc:creator>
  <cp:lastModifiedBy>User</cp:lastModifiedBy>
  <cp:lastPrinted>2021-03-23T05:15:20Z</cp:lastPrinted>
  <dcterms:created xsi:type="dcterms:W3CDTF">2011-10-23T10:53:25Z</dcterms:created>
  <dcterms:modified xsi:type="dcterms:W3CDTF">2024-10-24T09:07:52Z</dcterms:modified>
</cp:coreProperties>
</file>